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附件1.海南省教学仪器设备招标中心公开招聘工作人员笔试人员名单" sheetId="1" r:id="rId1"/>
  </sheets>
  <definedNames/>
  <calcPr fullCalcOnLoad="1"/>
</workbook>
</file>

<file path=xl/sharedStrings.xml><?xml version="1.0" encoding="utf-8"?>
<sst xmlns="http://schemas.openxmlformats.org/spreadsheetml/2006/main" count="66" uniqueCount="8">
  <si>
    <t>附件1.海南省教学仪器设备招标中心公开招聘工作人员笔试人员名单</t>
  </si>
  <si>
    <t>序号</t>
  </si>
  <si>
    <t>报考号</t>
  </si>
  <si>
    <t>报考岗位</t>
  </si>
  <si>
    <t>姓名</t>
  </si>
  <si>
    <t>性别</t>
  </si>
  <si>
    <t>0101_政府采购业务人员</t>
  </si>
  <si>
    <t>0102_综合文秘人员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</si>
</sst>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2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tabSelected="1" workbookViewId="0" topLeftCell="A20">
      <selection activeCell="D36" sqref="D36"/>
    </sheetView>
  </sheetViews>
  <sheetFormatPr defaultColWidth="9.00390625" defaultRowHeight="15"/>
  <cols>
    <col min="2" max="2" width="27.140625" style="0" customWidth="1"/>
    <col min="3" max="3" width="22.57421875" style="0" customWidth="1"/>
    <col min="4" max="4" width="13.421875" style="0" customWidth="1"/>
    <col min="5" max="5" width="15.28125" style="0" customWidth="1"/>
  </cols>
  <sheetData>
    <row r="1" spans="1:5" ht="63" customHeight="1">
      <c r="A1" s="2" t="s">
        <v>0</v>
      </c>
      <c r="B1" s="3"/>
      <c r="C1" s="3"/>
      <c r="D1" s="3"/>
      <c r="E1" s="3"/>
    </row>
    <row r="2" spans="1:5" s="1" customFormat="1" ht="34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s="1" customFormat="1" ht="34.5" customHeight="1">
      <c r="A3" s="4">
        <v>1</v>
      </c>
      <c r="B3" s="4" t="str">
        <f>"412120220805200901186922"</f>
        <v>412120220805200901186922</v>
      </c>
      <c r="C3" s="4" t="s">
        <v>6</v>
      </c>
      <c r="D3" s="4" t="str">
        <f>"陈俄悦"</f>
        <v>陈俄悦</v>
      </c>
      <c r="E3" s="4" t="str">
        <f>"男"</f>
        <v>男</v>
      </c>
    </row>
    <row r="4" spans="1:5" s="1" customFormat="1" ht="34.5" customHeight="1">
      <c r="A4" s="4">
        <v>2</v>
      </c>
      <c r="B4" s="4" t="str">
        <f>"412120220806213829186931"</f>
        <v>412120220806213829186931</v>
      </c>
      <c r="C4" s="4" t="s">
        <v>6</v>
      </c>
      <c r="D4" s="4" t="str">
        <f>"黎钟文"</f>
        <v>黎钟文</v>
      </c>
      <c r="E4" s="4" t="str">
        <f>"男"</f>
        <v>男</v>
      </c>
    </row>
    <row r="5" spans="1:5" s="1" customFormat="1" ht="34.5" customHeight="1">
      <c r="A5" s="4">
        <v>3</v>
      </c>
      <c r="B5" s="4" t="str">
        <f>"412120220807101230186932"</f>
        <v>412120220807101230186932</v>
      </c>
      <c r="C5" s="4" t="s">
        <v>6</v>
      </c>
      <c r="D5" s="4" t="str">
        <f>"苏金霞"</f>
        <v>苏金霞</v>
      </c>
      <c r="E5" s="4" t="str">
        <f>"女"</f>
        <v>女</v>
      </c>
    </row>
    <row r="6" spans="1:5" s="1" customFormat="1" ht="34.5" customHeight="1">
      <c r="A6" s="4">
        <v>4</v>
      </c>
      <c r="B6" s="4" t="str">
        <f>"412120220807110831186933"</f>
        <v>412120220807110831186933</v>
      </c>
      <c r="C6" s="4" t="s">
        <v>6</v>
      </c>
      <c r="D6" s="4" t="str">
        <f>"席琼琼"</f>
        <v>席琼琼</v>
      </c>
      <c r="E6" s="4" t="str">
        <f>"女"</f>
        <v>女</v>
      </c>
    </row>
    <row r="7" spans="1:5" s="1" customFormat="1" ht="34.5" customHeight="1">
      <c r="A7" s="4">
        <v>5</v>
      </c>
      <c r="B7" s="4" t="str">
        <f>"412120220808103452186939"</f>
        <v>412120220808103452186939</v>
      </c>
      <c r="C7" s="4" t="s">
        <v>6</v>
      </c>
      <c r="D7" s="4" t="str">
        <f>"郑许菊"</f>
        <v>郑许菊</v>
      </c>
      <c r="E7" s="4" t="str">
        <f>"女"</f>
        <v>女</v>
      </c>
    </row>
    <row r="8" spans="1:5" s="1" customFormat="1" ht="34.5" customHeight="1">
      <c r="A8" s="4">
        <v>6</v>
      </c>
      <c r="B8" s="4" t="str">
        <f>"412120220824104438188876"</f>
        <v>412120220824104438188876</v>
      </c>
      <c r="C8" s="4" t="s">
        <v>6</v>
      </c>
      <c r="D8" s="4" t="str">
        <f>"徐慧宇"</f>
        <v>徐慧宇</v>
      </c>
      <c r="E8" s="4" t="str">
        <f>"女"</f>
        <v>女</v>
      </c>
    </row>
    <row r="9" spans="1:5" s="1" customFormat="1" ht="34.5" customHeight="1">
      <c r="A9" s="4">
        <v>7</v>
      </c>
      <c r="B9" s="4" t="str">
        <f>"412120220824112146188878"</f>
        <v>412120220824112146188878</v>
      </c>
      <c r="C9" s="4" t="s">
        <v>6</v>
      </c>
      <c r="D9" s="4" t="str">
        <f>"刘亚"</f>
        <v>刘亚</v>
      </c>
      <c r="E9" s="4" t="str">
        <f>"女"</f>
        <v>女</v>
      </c>
    </row>
    <row r="10" spans="1:5" s="1" customFormat="1" ht="34.5" customHeight="1">
      <c r="A10" s="4">
        <v>8</v>
      </c>
      <c r="B10" s="4" t="str">
        <f>"412120220824125909188883"</f>
        <v>412120220824125909188883</v>
      </c>
      <c r="C10" s="4" t="s">
        <v>6</v>
      </c>
      <c r="D10" s="4" t="str">
        <f>"陈瀚鹏"</f>
        <v>陈瀚鹏</v>
      </c>
      <c r="E10" s="4" t="str">
        <f>"男"</f>
        <v>男</v>
      </c>
    </row>
    <row r="11" spans="1:5" s="1" customFormat="1" ht="34.5" customHeight="1">
      <c r="A11" s="4">
        <v>9</v>
      </c>
      <c r="B11" s="4" t="str">
        <f>"412120220824150439188886"</f>
        <v>412120220824150439188886</v>
      </c>
      <c r="C11" s="4" t="s">
        <v>6</v>
      </c>
      <c r="D11" s="4" t="str">
        <f>"吕思枚"</f>
        <v>吕思枚</v>
      </c>
      <c r="E11" s="4" t="str">
        <f>"女"</f>
        <v>女</v>
      </c>
    </row>
    <row r="12" spans="1:5" s="1" customFormat="1" ht="34.5" customHeight="1">
      <c r="A12" s="4">
        <v>10</v>
      </c>
      <c r="B12" s="4" t="str">
        <f>"412120220824171328188895"</f>
        <v>412120220824171328188895</v>
      </c>
      <c r="C12" s="4" t="s">
        <v>6</v>
      </c>
      <c r="D12" s="4" t="str">
        <f>"吴小娜"</f>
        <v>吴小娜</v>
      </c>
      <c r="E12" s="4" t="str">
        <f>"女"</f>
        <v>女</v>
      </c>
    </row>
    <row r="13" spans="1:5" s="1" customFormat="1" ht="34.5" customHeight="1">
      <c r="A13" s="4">
        <v>11</v>
      </c>
      <c r="B13" s="4" t="str">
        <f>"412120220824180915188902"</f>
        <v>412120220824180915188902</v>
      </c>
      <c r="C13" s="4" t="s">
        <v>6</v>
      </c>
      <c r="D13" s="4" t="str">
        <f>"洪方"</f>
        <v>洪方</v>
      </c>
      <c r="E13" s="4" t="str">
        <f>"女"</f>
        <v>女</v>
      </c>
    </row>
    <row r="14" spans="1:5" s="1" customFormat="1" ht="34.5" customHeight="1">
      <c r="A14" s="4">
        <v>12</v>
      </c>
      <c r="B14" s="4" t="str">
        <f>"412120220824184526188905"</f>
        <v>412120220824184526188905</v>
      </c>
      <c r="C14" s="4" t="s">
        <v>6</v>
      </c>
      <c r="D14" s="4" t="str">
        <f>"张育玮"</f>
        <v>张育玮</v>
      </c>
      <c r="E14" s="4" t="str">
        <f>"男"</f>
        <v>男</v>
      </c>
    </row>
    <row r="15" spans="1:5" s="1" customFormat="1" ht="34.5" customHeight="1">
      <c r="A15" s="4">
        <v>13</v>
      </c>
      <c r="B15" s="4" t="str">
        <f>"412120220824215721188912"</f>
        <v>412120220824215721188912</v>
      </c>
      <c r="C15" s="4" t="s">
        <v>6</v>
      </c>
      <c r="D15" s="4" t="str">
        <f>"陈人帝"</f>
        <v>陈人帝</v>
      </c>
      <c r="E15" s="4" t="str">
        <f>"男"</f>
        <v>男</v>
      </c>
    </row>
    <row r="16" spans="1:5" s="1" customFormat="1" ht="34.5" customHeight="1">
      <c r="A16" s="4">
        <v>14</v>
      </c>
      <c r="B16" s="4" t="str">
        <f>"412120220824231429188917"</f>
        <v>412120220824231429188917</v>
      </c>
      <c r="C16" s="4" t="s">
        <v>6</v>
      </c>
      <c r="D16" s="4" t="str">
        <f>"吴宝珠"</f>
        <v>吴宝珠</v>
      </c>
      <c r="E16" s="4" t="str">
        <f>"女"</f>
        <v>女</v>
      </c>
    </row>
    <row r="17" spans="1:5" s="1" customFormat="1" ht="34.5" customHeight="1">
      <c r="A17" s="4">
        <v>15</v>
      </c>
      <c r="B17" s="4" t="str">
        <f>"412120220825091623188923"</f>
        <v>412120220825091623188923</v>
      </c>
      <c r="C17" s="4" t="s">
        <v>6</v>
      </c>
      <c r="D17" s="4" t="str">
        <f>"何雨"</f>
        <v>何雨</v>
      </c>
      <c r="E17" s="4" t="str">
        <f>"女"</f>
        <v>女</v>
      </c>
    </row>
    <row r="18" spans="1:5" s="1" customFormat="1" ht="34.5" customHeight="1">
      <c r="A18" s="4">
        <v>16</v>
      </c>
      <c r="B18" s="4" t="str">
        <f>"412120220825095818188934"</f>
        <v>412120220825095818188934</v>
      </c>
      <c r="C18" s="4" t="s">
        <v>6</v>
      </c>
      <c r="D18" s="4" t="str">
        <f>"王稳平"</f>
        <v>王稳平</v>
      </c>
      <c r="E18" s="4" t="str">
        <f>"女"</f>
        <v>女</v>
      </c>
    </row>
    <row r="19" spans="1:5" s="1" customFormat="1" ht="34.5" customHeight="1">
      <c r="A19" s="4">
        <v>17</v>
      </c>
      <c r="B19" s="4" t="str">
        <f>"412120220825101507188937"</f>
        <v>412120220825101507188937</v>
      </c>
      <c r="C19" s="4" t="s">
        <v>6</v>
      </c>
      <c r="D19" s="4" t="str">
        <f>"陈文娟"</f>
        <v>陈文娟</v>
      </c>
      <c r="E19" s="4" t="str">
        <f>"女"</f>
        <v>女</v>
      </c>
    </row>
    <row r="20" spans="1:5" s="1" customFormat="1" ht="34.5" customHeight="1">
      <c r="A20" s="4">
        <v>18</v>
      </c>
      <c r="B20" s="4" t="str">
        <f>"412120220825174851188949"</f>
        <v>412120220825174851188949</v>
      </c>
      <c r="C20" s="4" t="s">
        <v>6</v>
      </c>
      <c r="D20" s="4" t="str">
        <f>"孙金易"</f>
        <v>孙金易</v>
      </c>
      <c r="E20" s="4" t="str">
        <f>"男"</f>
        <v>男</v>
      </c>
    </row>
    <row r="21" spans="1:5" s="1" customFormat="1" ht="34.5" customHeight="1">
      <c r="A21" s="4">
        <v>19</v>
      </c>
      <c r="B21" s="4" t="str">
        <f>"412120220826102238188970"</f>
        <v>412120220826102238188970</v>
      </c>
      <c r="C21" s="4" t="s">
        <v>6</v>
      </c>
      <c r="D21" s="4" t="str">
        <f>"杨婷婷"</f>
        <v>杨婷婷</v>
      </c>
      <c r="E21" s="4" t="str">
        <f>"女"</f>
        <v>女</v>
      </c>
    </row>
    <row r="22" spans="1:5" s="1" customFormat="1" ht="34.5" customHeight="1">
      <c r="A22" s="4">
        <v>20</v>
      </c>
      <c r="B22" s="4" t="str">
        <f>"412120220826110124188972"</f>
        <v>412120220826110124188972</v>
      </c>
      <c r="C22" s="4" t="s">
        <v>6</v>
      </c>
      <c r="D22" s="4" t="str">
        <f>"孙悦"</f>
        <v>孙悦</v>
      </c>
      <c r="E22" s="4" t="str">
        <f>"女"</f>
        <v>女</v>
      </c>
    </row>
    <row r="23" spans="1:5" s="1" customFormat="1" ht="34.5" customHeight="1">
      <c r="A23" s="4">
        <v>21</v>
      </c>
      <c r="B23" s="4" t="str">
        <f>"412120220826124857188976"</f>
        <v>412120220826124857188976</v>
      </c>
      <c r="C23" s="4" t="s">
        <v>6</v>
      </c>
      <c r="D23" s="4" t="str">
        <f>"刘宝琴"</f>
        <v>刘宝琴</v>
      </c>
      <c r="E23" s="4" t="str">
        <f>"女"</f>
        <v>女</v>
      </c>
    </row>
    <row r="24" spans="1:5" s="1" customFormat="1" ht="34.5" customHeight="1">
      <c r="A24" s="4">
        <v>22</v>
      </c>
      <c r="B24" s="4" t="str">
        <f>"412120220826140752188979"</f>
        <v>412120220826140752188979</v>
      </c>
      <c r="C24" s="4" t="s">
        <v>6</v>
      </c>
      <c r="D24" s="4" t="str">
        <f>"陈露芬"</f>
        <v>陈露芬</v>
      </c>
      <c r="E24" s="4" t="str">
        <f>"女"</f>
        <v>女</v>
      </c>
    </row>
    <row r="25" spans="1:5" s="1" customFormat="1" ht="34.5" customHeight="1">
      <c r="A25" s="4">
        <v>23</v>
      </c>
      <c r="B25" s="4" t="str">
        <f>"412120220827130651188988"</f>
        <v>412120220827130651188988</v>
      </c>
      <c r="C25" s="4" t="s">
        <v>6</v>
      </c>
      <c r="D25" s="4" t="str">
        <f>"李笑涵"</f>
        <v>李笑涵</v>
      </c>
      <c r="E25" s="4" t="str">
        <f>"女"</f>
        <v>女</v>
      </c>
    </row>
    <row r="26" spans="1:5" s="1" customFormat="1" ht="34.5" customHeight="1">
      <c r="A26" s="4">
        <v>24</v>
      </c>
      <c r="B26" s="4" t="str">
        <f>"412120220827141559188989"</f>
        <v>412120220827141559188989</v>
      </c>
      <c r="C26" s="4" t="s">
        <v>6</v>
      </c>
      <c r="D26" s="4" t="str">
        <f>"符传明"</f>
        <v>符传明</v>
      </c>
      <c r="E26" s="4" t="str">
        <f>"男"</f>
        <v>男</v>
      </c>
    </row>
    <row r="27" spans="1:5" s="1" customFormat="1" ht="34.5" customHeight="1">
      <c r="A27" s="4">
        <v>25</v>
      </c>
      <c r="B27" s="4" t="str">
        <f>"412120220827180219188990"</f>
        <v>412120220827180219188990</v>
      </c>
      <c r="C27" s="4" t="s">
        <v>6</v>
      </c>
      <c r="D27" s="4" t="str">
        <f>"陈荣霄"</f>
        <v>陈荣霄</v>
      </c>
      <c r="E27" s="4" t="str">
        <f>"男"</f>
        <v>男</v>
      </c>
    </row>
    <row r="28" spans="1:5" s="1" customFormat="1" ht="34.5" customHeight="1">
      <c r="A28" s="4">
        <v>26</v>
      </c>
      <c r="B28" s="4" t="str">
        <f>"412120220827194048188991"</f>
        <v>412120220827194048188991</v>
      </c>
      <c r="C28" s="4" t="s">
        <v>6</v>
      </c>
      <c r="D28" s="4" t="str">
        <f>"陈炳三"</f>
        <v>陈炳三</v>
      </c>
      <c r="E28" s="4" t="str">
        <f>"男"</f>
        <v>男</v>
      </c>
    </row>
    <row r="29" spans="1:5" s="1" customFormat="1" ht="34.5" customHeight="1">
      <c r="A29" s="4">
        <v>27</v>
      </c>
      <c r="B29" s="4" t="str">
        <f>"412120220827195731188993"</f>
        <v>412120220827195731188993</v>
      </c>
      <c r="C29" s="4" t="s">
        <v>6</v>
      </c>
      <c r="D29" s="4" t="str">
        <f>"刘博洋"</f>
        <v>刘博洋</v>
      </c>
      <c r="E29" s="4" t="str">
        <f>"男"</f>
        <v>男</v>
      </c>
    </row>
    <row r="30" spans="1:5" s="1" customFormat="1" ht="34.5" customHeight="1">
      <c r="A30" s="4">
        <v>28</v>
      </c>
      <c r="B30" s="4" t="str">
        <f>"412120220827211427188996"</f>
        <v>412120220827211427188996</v>
      </c>
      <c r="C30" s="4" t="s">
        <v>6</v>
      </c>
      <c r="D30" s="4" t="str">
        <f>"陈小芳"</f>
        <v>陈小芳</v>
      </c>
      <c r="E30" s="4" t="str">
        <f>"女"</f>
        <v>女</v>
      </c>
    </row>
    <row r="31" spans="1:5" s="1" customFormat="1" ht="34.5" customHeight="1">
      <c r="A31" s="4">
        <v>29</v>
      </c>
      <c r="B31" s="4" t="str">
        <f>"412120220827213916188997"</f>
        <v>412120220827213916188997</v>
      </c>
      <c r="C31" s="4" t="s">
        <v>6</v>
      </c>
      <c r="D31" s="4" t="str">
        <f>"王超群"</f>
        <v>王超群</v>
      </c>
      <c r="E31" s="4" t="str">
        <f>"男"</f>
        <v>男</v>
      </c>
    </row>
    <row r="32" spans="1:5" s="1" customFormat="1" ht="34.5" customHeight="1">
      <c r="A32" s="4">
        <v>30</v>
      </c>
      <c r="B32" s="4" t="str">
        <f>"412120220827233402189000"</f>
        <v>412120220827233402189000</v>
      </c>
      <c r="C32" s="4" t="s">
        <v>6</v>
      </c>
      <c r="D32" s="4" t="str">
        <f>"王上辉"</f>
        <v>王上辉</v>
      </c>
      <c r="E32" s="4" t="str">
        <f>"男"</f>
        <v>男</v>
      </c>
    </row>
    <row r="33" spans="1:5" s="1" customFormat="1" ht="34.5" customHeight="1">
      <c r="A33" s="4">
        <v>31</v>
      </c>
      <c r="B33" s="4" t="str">
        <f>"412120220828092057189003"</f>
        <v>412120220828092057189003</v>
      </c>
      <c r="C33" s="4" t="s">
        <v>6</v>
      </c>
      <c r="D33" s="4" t="str">
        <f>"陈关整"</f>
        <v>陈关整</v>
      </c>
      <c r="E33" s="4" t="str">
        <f>"男"</f>
        <v>男</v>
      </c>
    </row>
    <row r="34" spans="1:5" s="1" customFormat="1" ht="34.5" customHeight="1">
      <c r="A34" s="4">
        <v>32</v>
      </c>
      <c r="B34" s="4" t="str">
        <f>"412120220828103556189004"</f>
        <v>412120220828103556189004</v>
      </c>
      <c r="C34" s="4" t="s">
        <v>6</v>
      </c>
      <c r="D34" s="4" t="str">
        <f>"黄千钦"</f>
        <v>黄千钦</v>
      </c>
      <c r="E34" s="4" t="str">
        <f>"女"</f>
        <v>女</v>
      </c>
    </row>
    <row r="35" spans="1:5" s="1" customFormat="1" ht="34.5" customHeight="1">
      <c r="A35" s="4">
        <v>33</v>
      </c>
      <c r="B35" s="4" t="str">
        <f>"412120220828113651189006"</f>
        <v>412120220828113651189006</v>
      </c>
      <c r="C35" s="4" t="s">
        <v>6</v>
      </c>
      <c r="D35" s="4" t="str">
        <f>"杨珂欣"</f>
        <v>杨珂欣</v>
      </c>
      <c r="E35" s="4" t="str">
        <f>"女"</f>
        <v>女</v>
      </c>
    </row>
    <row r="36" spans="1:5" s="1" customFormat="1" ht="34.5" customHeight="1">
      <c r="A36" s="4">
        <v>34</v>
      </c>
      <c r="B36" s="4" t="str">
        <f>"412120220828154717189009"</f>
        <v>412120220828154717189009</v>
      </c>
      <c r="C36" s="4" t="s">
        <v>6</v>
      </c>
      <c r="D36" s="4" t="str">
        <f>"梁洲凤"</f>
        <v>梁洲凤</v>
      </c>
      <c r="E36" s="4" t="str">
        <f>"女"</f>
        <v>女</v>
      </c>
    </row>
    <row r="37" spans="1:5" s="1" customFormat="1" ht="34.5" customHeight="1">
      <c r="A37" s="4">
        <v>35</v>
      </c>
      <c r="B37" s="4" t="str">
        <f>"412120220828162553189010"</f>
        <v>412120220828162553189010</v>
      </c>
      <c r="C37" s="4" t="s">
        <v>6</v>
      </c>
      <c r="D37" s="4" t="str">
        <f>"张冠梅"</f>
        <v>张冠梅</v>
      </c>
      <c r="E37" s="4" t="str">
        <f>"女"</f>
        <v>女</v>
      </c>
    </row>
    <row r="38" spans="1:5" s="1" customFormat="1" ht="34.5" customHeight="1">
      <c r="A38" s="4">
        <v>36</v>
      </c>
      <c r="B38" s="4" t="str">
        <f>"412120220828162805189011"</f>
        <v>412120220828162805189011</v>
      </c>
      <c r="C38" s="4" t="s">
        <v>6</v>
      </c>
      <c r="D38" s="4" t="str">
        <f>"陈候昌"</f>
        <v>陈候昌</v>
      </c>
      <c r="E38" s="4" t="str">
        <f>"男"</f>
        <v>男</v>
      </c>
    </row>
    <row r="39" spans="1:5" s="1" customFormat="1" ht="34.5" customHeight="1">
      <c r="A39" s="4">
        <v>37</v>
      </c>
      <c r="B39" s="4" t="str">
        <f>"412120220828162941189012"</f>
        <v>412120220828162941189012</v>
      </c>
      <c r="C39" s="4" t="s">
        <v>6</v>
      </c>
      <c r="D39" s="4" t="str">
        <f>"陈美玲"</f>
        <v>陈美玲</v>
      </c>
      <c r="E39" s="4" t="str">
        <f>"女"</f>
        <v>女</v>
      </c>
    </row>
    <row r="40" spans="1:5" s="1" customFormat="1" ht="34.5" customHeight="1">
      <c r="A40" s="4">
        <v>38</v>
      </c>
      <c r="B40" s="4" t="str">
        <f>"412120220828163640189013"</f>
        <v>412120220828163640189013</v>
      </c>
      <c r="C40" s="4" t="s">
        <v>6</v>
      </c>
      <c r="D40" s="4" t="str">
        <f>"梁焕"</f>
        <v>梁焕</v>
      </c>
      <c r="E40" s="4" t="str">
        <f>"女"</f>
        <v>女</v>
      </c>
    </row>
    <row r="41" spans="1:5" s="1" customFormat="1" ht="34.5" customHeight="1">
      <c r="A41" s="4">
        <v>39</v>
      </c>
      <c r="B41" s="4" t="str">
        <f>"412120220828165030189014"</f>
        <v>412120220828165030189014</v>
      </c>
      <c r="C41" s="4" t="s">
        <v>6</v>
      </c>
      <c r="D41" s="4" t="str">
        <f>"林炽湛"</f>
        <v>林炽湛</v>
      </c>
      <c r="E41" s="4" t="str">
        <f>"男"</f>
        <v>男</v>
      </c>
    </row>
    <row r="42" spans="1:5" s="1" customFormat="1" ht="34.5" customHeight="1">
      <c r="A42" s="4">
        <v>40</v>
      </c>
      <c r="B42" s="4" t="str">
        <f>"412120220828170927189016"</f>
        <v>412120220828170927189016</v>
      </c>
      <c r="C42" s="4" t="s">
        <v>6</v>
      </c>
      <c r="D42" s="4" t="str">
        <f>"谭春日"</f>
        <v>谭春日</v>
      </c>
      <c r="E42" s="4" t="str">
        <f>"女"</f>
        <v>女</v>
      </c>
    </row>
    <row r="43" spans="1:5" s="1" customFormat="1" ht="34.5" customHeight="1">
      <c r="A43" s="4">
        <v>41</v>
      </c>
      <c r="B43" s="4" t="str">
        <f>"412120220828184458189017"</f>
        <v>412120220828184458189017</v>
      </c>
      <c r="C43" s="4" t="s">
        <v>6</v>
      </c>
      <c r="D43" s="4" t="str">
        <f>"吴帆莉"</f>
        <v>吴帆莉</v>
      </c>
      <c r="E43" s="4" t="str">
        <f>"女"</f>
        <v>女</v>
      </c>
    </row>
    <row r="44" spans="1:5" s="1" customFormat="1" ht="34.5" customHeight="1">
      <c r="A44" s="4">
        <v>42</v>
      </c>
      <c r="B44" s="4" t="str">
        <f>"412120220829011410189025"</f>
        <v>412120220829011410189025</v>
      </c>
      <c r="C44" s="4" t="s">
        <v>6</v>
      </c>
      <c r="D44" s="4" t="str">
        <f>"符俊青"</f>
        <v>符俊青</v>
      </c>
      <c r="E44" s="4" t="str">
        <f>"女"</f>
        <v>女</v>
      </c>
    </row>
    <row r="45" spans="1:5" s="1" customFormat="1" ht="34.5" customHeight="1">
      <c r="A45" s="4">
        <v>43</v>
      </c>
      <c r="B45" s="4" t="str">
        <f>"412120220829093441189026"</f>
        <v>412120220829093441189026</v>
      </c>
      <c r="C45" s="4" t="s">
        <v>6</v>
      </c>
      <c r="D45" s="4" t="str">
        <f>"韩韵禧"</f>
        <v>韩韵禧</v>
      </c>
      <c r="E45" s="4" t="str">
        <f>"女"</f>
        <v>女</v>
      </c>
    </row>
    <row r="46" spans="1:5" s="1" customFormat="1" ht="34.5" customHeight="1">
      <c r="A46" s="4">
        <v>44</v>
      </c>
      <c r="B46" s="4" t="str">
        <f>"412120220829101250189030"</f>
        <v>412120220829101250189030</v>
      </c>
      <c r="C46" s="4" t="s">
        <v>6</v>
      </c>
      <c r="D46" s="4" t="str">
        <f>"杨婧如"</f>
        <v>杨婧如</v>
      </c>
      <c r="E46" s="4" t="str">
        <f>"女"</f>
        <v>女</v>
      </c>
    </row>
    <row r="47" spans="1:5" s="1" customFormat="1" ht="34.5" customHeight="1">
      <c r="A47" s="4">
        <v>45</v>
      </c>
      <c r="B47" s="4" t="str">
        <f>"412120220829112606189035"</f>
        <v>412120220829112606189035</v>
      </c>
      <c r="C47" s="4" t="s">
        <v>6</v>
      </c>
      <c r="D47" s="4" t="str">
        <f>"许逢能"</f>
        <v>许逢能</v>
      </c>
      <c r="E47" s="4" t="str">
        <f>"男"</f>
        <v>男</v>
      </c>
    </row>
    <row r="48" spans="1:5" s="1" customFormat="1" ht="34.5" customHeight="1">
      <c r="A48" s="4">
        <v>46</v>
      </c>
      <c r="B48" s="4" t="str">
        <f>"412120220829114703189036"</f>
        <v>412120220829114703189036</v>
      </c>
      <c r="C48" s="4" t="s">
        <v>6</v>
      </c>
      <c r="D48" s="4" t="str">
        <f>"陈艳"</f>
        <v>陈艳</v>
      </c>
      <c r="E48" s="4" t="str">
        <f>"女"</f>
        <v>女</v>
      </c>
    </row>
    <row r="49" spans="1:5" s="1" customFormat="1" ht="34.5" customHeight="1">
      <c r="A49" s="4">
        <v>47</v>
      </c>
      <c r="B49" s="4" t="str">
        <f>"412120220805224104186925"</f>
        <v>412120220805224104186925</v>
      </c>
      <c r="C49" s="4" t="s">
        <v>7</v>
      </c>
      <c r="D49" s="4" t="str">
        <f>"屈超男"</f>
        <v>屈超男</v>
      </c>
      <c r="E49" s="4" t="str">
        <f>"女"</f>
        <v>女</v>
      </c>
    </row>
    <row r="50" spans="1:5" s="1" customFormat="1" ht="34.5" customHeight="1">
      <c r="A50" s="4">
        <v>48</v>
      </c>
      <c r="B50" s="4" t="str">
        <f>"412120220807121101186934"</f>
        <v>412120220807121101186934</v>
      </c>
      <c r="C50" s="4" t="s">
        <v>7</v>
      </c>
      <c r="D50" s="4" t="str">
        <f>"梁俊杰"</f>
        <v>梁俊杰</v>
      </c>
      <c r="E50" s="4" t="str">
        <f>"男"</f>
        <v>男</v>
      </c>
    </row>
    <row r="51" spans="1:5" s="1" customFormat="1" ht="34.5" customHeight="1">
      <c r="A51" s="4">
        <v>49</v>
      </c>
      <c r="B51" s="4" t="str">
        <f>"412120220808170758186942"</f>
        <v>412120220808170758186942</v>
      </c>
      <c r="C51" s="4" t="s">
        <v>7</v>
      </c>
      <c r="D51" s="4" t="str">
        <f>"冯莎贝"</f>
        <v>冯莎贝</v>
      </c>
      <c r="E51" s="4" t="str">
        <f>"女"</f>
        <v>女</v>
      </c>
    </row>
    <row r="52" spans="1:5" s="1" customFormat="1" ht="34.5" customHeight="1">
      <c r="A52" s="4">
        <v>50</v>
      </c>
      <c r="B52" s="4" t="str">
        <f>"412120220824222753188915"</f>
        <v>412120220824222753188915</v>
      </c>
      <c r="C52" s="4" t="s">
        <v>7</v>
      </c>
      <c r="D52" s="4" t="str">
        <f>"何欣阳"</f>
        <v>何欣阳</v>
      </c>
      <c r="E52" s="4" t="str">
        <f>"女"</f>
        <v>女</v>
      </c>
    </row>
    <row r="53" spans="1:5" s="1" customFormat="1" ht="34.5" customHeight="1">
      <c r="A53" s="4">
        <v>51</v>
      </c>
      <c r="B53" s="4" t="str">
        <f>"412120220825175710188950"</f>
        <v>412120220825175710188950</v>
      </c>
      <c r="C53" s="4" t="s">
        <v>7</v>
      </c>
      <c r="D53" s="4" t="str">
        <f>"忽月玲"</f>
        <v>忽月玲</v>
      </c>
      <c r="E53" s="4" t="str">
        <f>"女"</f>
        <v>女</v>
      </c>
    </row>
    <row r="54" spans="1:5" s="1" customFormat="1" ht="34.5" customHeight="1">
      <c r="A54" s="4">
        <v>52</v>
      </c>
      <c r="B54" s="4" t="str">
        <f>"412120220826122930188975"</f>
        <v>412120220826122930188975</v>
      </c>
      <c r="C54" s="4" t="s">
        <v>7</v>
      </c>
      <c r="D54" s="4" t="str">
        <f>"甘运来"</f>
        <v>甘运来</v>
      </c>
      <c r="E54" s="4" t="str">
        <f>"男"</f>
        <v>男</v>
      </c>
    </row>
    <row r="55" spans="1:5" s="1" customFormat="1" ht="34.5" customHeight="1">
      <c r="A55" s="4">
        <v>53</v>
      </c>
      <c r="B55" s="4" t="str">
        <f>"412120220826210039188986"</f>
        <v>412120220826210039188986</v>
      </c>
      <c r="C55" s="4" t="s">
        <v>7</v>
      </c>
      <c r="D55" s="4" t="str">
        <f>"卓芳花"</f>
        <v>卓芳花</v>
      </c>
      <c r="E55" s="4" t="str">
        <f>"女"</f>
        <v>女</v>
      </c>
    </row>
    <row r="56" spans="1:5" s="1" customFormat="1" ht="34.5" customHeight="1">
      <c r="A56" s="4">
        <v>54</v>
      </c>
      <c r="B56" s="4" t="str">
        <f>"412120220827200813188994"</f>
        <v>412120220827200813188994</v>
      </c>
      <c r="C56" s="4" t="s">
        <v>7</v>
      </c>
      <c r="D56" s="4" t="str">
        <f>"吴乾旺"</f>
        <v>吴乾旺</v>
      </c>
      <c r="E56" s="4" t="str">
        <f>"男"</f>
        <v>男</v>
      </c>
    </row>
    <row r="57" spans="1:5" s="1" customFormat="1" ht="34.5" customHeight="1">
      <c r="A57" s="4">
        <v>55</v>
      </c>
      <c r="B57" s="4" t="str">
        <f>"412120220828002920189001"</f>
        <v>412120220828002920189001</v>
      </c>
      <c r="C57" s="4" t="s">
        <v>7</v>
      </c>
      <c r="D57" s="4" t="str">
        <f>"詹达富"</f>
        <v>詹达富</v>
      </c>
      <c r="E57" s="4" t="str">
        <f>"男"</f>
        <v>男</v>
      </c>
    </row>
    <row r="58" spans="1:5" s="1" customFormat="1" ht="34.5" customHeight="1">
      <c r="A58" s="4">
        <v>56</v>
      </c>
      <c r="B58" s="4" t="str">
        <f>"412120220828104524189005"</f>
        <v>412120220828104524189005</v>
      </c>
      <c r="C58" s="4" t="s">
        <v>7</v>
      </c>
      <c r="D58" s="4" t="str">
        <f>"李维芳"</f>
        <v>李维芳</v>
      </c>
      <c r="E58" s="4" t="str">
        <f>"女"</f>
        <v>女</v>
      </c>
    </row>
    <row r="59" spans="1:5" s="1" customFormat="1" ht="34.5" customHeight="1">
      <c r="A59" s="4">
        <v>57</v>
      </c>
      <c r="B59" s="4" t="str">
        <f>"412120220828142114189008"</f>
        <v>412120220828142114189008</v>
      </c>
      <c r="C59" s="4" t="s">
        <v>7</v>
      </c>
      <c r="D59" s="4" t="str">
        <f>"吴雅迪"</f>
        <v>吴雅迪</v>
      </c>
      <c r="E59" s="4" t="str">
        <f>"女"</f>
        <v>女</v>
      </c>
    </row>
    <row r="60" spans="1:5" s="1" customFormat="1" ht="34.5" customHeight="1">
      <c r="A60" s="4">
        <v>58</v>
      </c>
      <c r="B60" s="4" t="str">
        <f>"412120220828223755189022"</f>
        <v>412120220828223755189022</v>
      </c>
      <c r="C60" s="4" t="s">
        <v>7</v>
      </c>
      <c r="D60" s="4" t="str">
        <f>"符有平"</f>
        <v>符有平</v>
      </c>
      <c r="E60" s="4" t="str">
        <f>"女"</f>
        <v>女</v>
      </c>
    </row>
    <row r="61" spans="1:5" s="1" customFormat="1" ht="34.5" customHeight="1">
      <c r="A61" s="4">
        <v>59</v>
      </c>
      <c r="B61" s="4" t="str">
        <f>"412120220829003610189024"</f>
        <v>412120220829003610189024</v>
      </c>
      <c r="C61" s="4" t="s">
        <v>7</v>
      </c>
      <c r="D61" s="4" t="str">
        <f>"文俊蓉"</f>
        <v>文俊蓉</v>
      </c>
      <c r="E61" s="4" t="str">
        <f>"女"</f>
        <v>女</v>
      </c>
    </row>
    <row r="62" spans="1:5" s="1" customFormat="1" ht="34.5" customHeight="1">
      <c r="A62" s="4">
        <v>60</v>
      </c>
      <c r="B62" s="4" t="str">
        <f>"412120220829101420189031"</f>
        <v>412120220829101420189031</v>
      </c>
      <c r="C62" s="4" t="s">
        <v>7</v>
      </c>
      <c r="D62" s="4" t="str">
        <f>"莫庄文"</f>
        <v>莫庄文</v>
      </c>
      <c r="E62" s="4" t="str">
        <f>"女"</f>
        <v>女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南国人力-小陈</cp:lastModifiedBy>
  <dcterms:created xsi:type="dcterms:W3CDTF">2022-08-30T07:21:45Z</dcterms:created>
  <dcterms:modified xsi:type="dcterms:W3CDTF">2022-09-28T11:06:39Z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F25965D795564CE981353B94D497C42D</vt:lpwstr>
  </property>
  <property fmtid="{D5CDD505-2E9C-101B-9397-08002B2CF9AE}" pid="4" name="KSOProductBuildV">
    <vt:lpwstr>2052-11.1.0.12358</vt:lpwstr>
  </property>
</Properties>
</file>